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8" windowWidth="23256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доходы!$A$2:$G$39</definedName>
  </definedNames>
  <calcPr calcId="145621"/>
</workbook>
</file>

<file path=xl/calcChain.xml><?xml version="1.0" encoding="utf-8"?>
<calcChain xmlns="http://schemas.openxmlformats.org/spreadsheetml/2006/main">
  <c r="D7" i="1" l="1"/>
  <c r="G22" i="1" l="1"/>
  <c r="F22" i="1"/>
  <c r="G31" i="1" l="1"/>
  <c r="G30" i="1"/>
  <c r="F31" i="1"/>
  <c r="F30" i="1"/>
  <c r="E29" i="1"/>
  <c r="D29" i="1"/>
  <c r="C29" i="1"/>
  <c r="F29" i="1" l="1"/>
  <c r="G29" i="1"/>
  <c r="D35" i="1" l="1"/>
  <c r="F28" i="1" l="1"/>
  <c r="G24" i="1"/>
  <c r="F24" i="1"/>
  <c r="G28" i="1" l="1"/>
  <c r="E23" i="1"/>
  <c r="D23" i="1"/>
  <c r="C23" i="1"/>
  <c r="G39" i="1" l="1"/>
  <c r="G38" i="1"/>
  <c r="G37" i="1"/>
  <c r="G34" i="1"/>
  <c r="G33" i="1"/>
  <c r="G32" i="1"/>
  <c r="G27" i="1"/>
  <c r="G26" i="1"/>
  <c r="G25" i="1"/>
  <c r="G23" i="1"/>
  <c r="G20" i="1"/>
  <c r="G19" i="1"/>
  <c r="G18" i="1"/>
  <c r="G17" i="1"/>
  <c r="G15" i="1"/>
  <c r="G14" i="1"/>
  <c r="G11" i="1"/>
  <c r="G10" i="1"/>
  <c r="F39" i="1"/>
  <c r="F38" i="1"/>
  <c r="F37" i="1"/>
  <c r="F36" i="1"/>
  <c r="F34" i="1"/>
  <c r="F33" i="1"/>
  <c r="F32" i="1"/>
  <c r="F26" i="1"/>
  <c r="F25" i="1"/>
  <c r="F23" i="1"/>
  <c r="F20" i="1"/>
  <c r="F19" i="1"/>
  <c r="F18" i="1"/>
  <c r="F17" i="1"/>
  <c r="F15" i="1"/>
  <c r="F14" i="1"/>
  <c r="F11" i="1"/>
  <c r="F10" i="1"/>
  <c r="E16" i="1"/>
  <c r="D16" i="1"/>
  <c r="C16" i="1"/>
  <c r="E13" i="1"/>
  <c r="E12" i="1" s="1"/>
  <c r="D13" i="1"/>
  <c r="D12" i="1" s="1"/>
  <c r="C13" i="1"/>
  <c r="C12" i="1" s="1"/>
  <c r="E9" i="1"/>
  <c r="D9" i="1"/>
  <c r="C9" i="1"/>
  <c r="C8" i="1" l="1"/>
  <c r="C7" i="1" s="1"/>
  <c r="C6" i="1" s="1"/>
  <c r="E8" i="1"/>
  <c r="D8" i="1"/>
  <c r="D6" i="1" s="1"/>
  <c r="F9" i="1"/>
  <c r="G9" i="1"/>
  <c r="G16" i="1"/>
  <c r="G12" i="1"/>
  <c r="F16" i="1"/>
  <c r="F12" i="1"/>
  <c r="G13" i="1"/>
  <c r="F13" i="1"/>
  <c r="E35" i="1"/>
  <c r="C35" i="1"/>
  <c r="G35" i="1" l="1"/>
  <c r="F35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<sst xmlns="http://schemas.openxmlformats.org/spreadsheetml/2006/main" count="73" uniqueCount="73">
  <si>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</si>
  <si>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</si>
  <si>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</si>
  <si>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</si>
  <si>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</si>
  <si>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</si>
  <si>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</si>
  <si>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</si>
  <si>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</si>
  <si>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</si>
  <si>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</si>
  <si>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</si>
  <si>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</si>
  <si>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</si>
  <si>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</si>
  <si>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</si>
  <si>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</si>
  <si>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</si>
  <si>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</si>
  <si>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</si>
  <si>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</si>
  <si>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</si>
  <si>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</si>
  <si>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</si>
  <si>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</si>
  <si>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</si>
  <si>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</si>
  <si>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</si>
  <si>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</si>
  <si>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</si>
  <si>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</si>
  <si>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</si>
  <si>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</si>
  <si>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</si>
  <si>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</si>
  <si>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</si>
  <si>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</si>
  <si>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</si>
  <si>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</si>
  <si>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</si>
  <si>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</si>
  <si>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</si>
  <si>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</si>
  <si>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</si>
  <si>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</si>
  <si>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</si>
  <si>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</si>
  <si>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</si>
  <si>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</si>
  <si>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</si>
  <si>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</si>
  <si>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</si>
  <si>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</si>
  <si>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</si>
  <si>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</si>
  <si>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</si>
  <si>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</si>
  <si>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</si>
  <si>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</si>
  <si>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</si>
  <si>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Исполнено за I квартал 2019 года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</si>
  <si>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</si>
  <si>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</si>
  <si>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</si>
  <si>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</si>
  <si>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</si>
  <si>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</si>
  <si>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</si>
  <si>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</si>
  <si>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Сведения об исполнении консолидированного бюджета Калужской области за I квартал 2020 года по доходам в сравнении с соответствующим периодом 2019 года</t>
  </si>
  <si>
    <t>2020 год</t>
  </si>
  <si>
    <t>Исполнено за I квартал 2020 года</t>
  </si>
  <si>
    <t>Темп роста к соответствующему периоду 2019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</si>
</sst>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2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37" sqref="G37"/>
    </sheetView>
  </sheetViews>
  <sheetFormatPr defaultColWidth="8.77734375" defaultRowHeight="13.2" x14ac:dyDescent="0.25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09375" style="1" customWidth="1"/>
    <col min="6" max="6" width="12.77734375" style="1" customWidth="1"/>
    <col min="7" max="7" width="16.33203125" style="1" customWidth="1"/>
    <col min="8" max="8" width="8.77734375" style="1"/>
    <col min="9" max="10" width="11.6640625" style="1" bestFit="1" customWidth="1"/>
    <col min="11" max="11" width="8.77734375" style="1"/>
    <col min="12" max="12" width="12.6640625" style="1" bestFit="1" customWidth="1"/>
    <col min="13" max="16384" width="8.77734375" style="1"/>
  </cols>
  <sheetData>
    <row r="1" spans="1:7" ht="2.25" customHeight="1" x14ac:dyDescent="0.25"/>
    <row r="2" spans="1:7" ht="38.25" customHeight="1" x14ac:dyDescent="0.25">
      <c r="A2" s="65" t="s">
        <v>69</v>
      </c>
      <c r="B2" s="65"/>
      <c r="C2" s="65"/>
      <c r="D2" s="65"/>
      <c r="E2" s="65"/>
      <c r="F2" s="65"/>
      <c r="G2" s="65"/>
    </row>
    <row r="3" spans="1:7" ht="13.5" customHeight="1" thickBot="1" x14ac:dyDescent="0.3">
      <c r="A3" s="1" t="s">
        <v>0</v>
      </c>
      <c r="F3" s="2"/>
      <c r="G3" s="2" t="s">
        <v>1</v>
      </c>
    </row>
    <row r="4" spans="1:7" ht="18.75" customHeight="1" thickBot="1" x14ac:dyDescent="0.3">
      <c r="A4" s="63" t="s">
        <v>16</v>
      </c>
      <c r="B4" s="67" t="s">
        <v>15</v>
      </c>
      <c r="C4" s="63" t="s">
        <v>60</v>
      </c>
      <c r="D4" s="69" t="s">
        <v>70</v>
      </c>
      <c r="E4" s="70"/>
      <c r="F4" s="71"/>
      <c r="G4" s="63" t="s">
        <v>72</v>
      </c>
    </row>
    <row r="5" spans="1:7" ht="42" customHeight="1" thickBot="1" x14ac:dyDescent="0.3">
      <c r="A5" s="66"/>
      <c r="B5" s="68"/>
      <c r="C5" s="64"/>
      <c r="D5" s="20" t="s">
        <v>55</v>
      </c>
      <c r="E5" s="37" t="s">
        <v>71</v>
      </c>
      <c r="F5" s="20" t="s">
        <v>14</v>
      </c>
      <c r="G5" s="64"/>
    </row>
    <row r="6" spans="1:7" ht="18.75" customHeight="1" thickBot="1" x14ac:dyDescent="0.35">
      <c r="A6" s="13" t="s">
        <v>2</v>
      </c>
      <c r="B6" s="14"/>
      <c r="C6" s="38">
        <f>C7+C34</f>
        <v>16186006.5</v>
      </c>
      <c r="D6" s="38">
        <f t="shared" ref="D6:E6" si="0">D7+D34</f>
        <v>85194923.799999997</v>
      </c>
      <c r="E6" s="39">
        <f t="shared" si="0"/>
        <v>18701485.600000001</v>
      </c>
      <c r="F6" s="57">
        <f>E6/D6*100</f>
        <v>21.951408330269558</v>
      </c>
      <c r="G6" s="61">
        <f>E6/C6*100</f>
        <v>115.54107308680497</v>
      </c>
    </row>
    <row r="7" spans="1:7" ht="20.399999999999999" customHeight="1" x14ac:dyDescent="0.3">
      <c r="A7" s="8" t="s">
        <v>3</v>
      </c>
      <c r="B7" s="9" t="s">
        <v>17</v>
      </c>
      <c r="C7" s="40">
        <f>C8+C33</f>
        <v>15158763</v>
      </c>
      <c r="D7" s="40">
        <f>D8+D33</f>
        <v>69587103.099999994</v>
      </c>
      <c r="E7" s="49">
        <f t="shared" ref="E7" si="1">E8+E33</f>
        <v>16459338.300000001</v>
      </c>
      <c r="F7" s="54">
        <f t="shared" ref="F7:F39" si="2">E7/D7*100</f>
        <v>23.652857450247851</v>
      </c>
      <c r="G7" s="18">
        <f t="shared" ref="G7:G39" si="3">E7/C7*100</f>
        <v>108.57969281530427</v>
      </c>
    </row>
    <row r="8" spans="1:7" s="5" customFormat="1" ht="15.6" x14ac:dyDescent="0.3">
      <c r="A8" s="3" t="s">
        <v>4</v>
      </c>
      <c r="B8" s="4"/>
      <c r="C8" s="41">
        <f>C9+C12+C16+C23+C32+C29</f>
        <v>14589497.199999999</v>
      </c>
      <c r="D8" s="41">
        <f t="shared" ref="D8:E8" si="4">D9+D12+D16+D23+D32+D29</f>
        <v>67020262.799999997</v>
      </c>
      <c r="E8" s="41">
        <f t="shared" si="4"/>
        <v>15886720.200000001</v>
      </c>
      <c r="F8" s="59">
        <f t="shared" si="2"/>
        <v>23.704353782390722</v>
      </c>
      <c r="G8" s="34">
        <f t="shared" si="3"/>
        <v>108.89148530766366</v>
      </c>
    </row>
    <row r="9" spans="1:7" s="5" customFormat="1" ht="17.25" customHeight="1" x14ac:dyDescent="0.3">
      <c r="A9" s="21" t="s">
        <v>18</v>
      </c>
      <c r="B9" s="9" t="s">
        <v>19</v>
      </c>
      <c r="C9" s="41">
        <f>SUM(C10:C11)</f>
        <v>10130521.800000001</v>
      </c>
      <c r="D9" s="41">
        <f t="shared" ref="D9:E9" si="5">SUM(D10:D11)</f>
        <v>43507611.399999999</v>
      </c>
      <c r="E9" s="41">
        <f t="shared" si="5"/>
        <v>11426909.300000001</v>
      </c>
      <c r="F9" s="59">
        <f t="shared" si="2"/>
        <v>26.264161447392169</v>
      </c>
      <c r="G9" s="34">
        <f t="shared" si="3"/>
        <v>112.79684823342467</v>
      </c>
    </row>
    <row r="10" spans="1:7" ht="15.6" x14ac:dyDescent="0.3">
      <c r="A10" s="3" t="s">
        <v>5</v>
      </c>
      <c r="B10" s="22" t="s">
        <v>20</v>
      </c>
      <c r="C10" s="42">
        <v>5148201</v>
      </c>
      <c r="D10" s="42">
        <v>18580332.699999999</v>
      </c>
      <c r="E10" s="50">
        <v>5852582.7000000002</v>
      </c>
      <c r="F10" s="55">
        <f t="shared" si="2"/>
        <v>31.498804647346279</v>
      </c>
      <c r="G10" s="17">
        <f t="shared" si="3"/>
        <v>113.68209399749544</v>
      </c>
    </row>
    <row r="11" spans="1:7" ht="15.6" x14ac:dyDescent="0.3">
      <c r="A11" s="3" t="s">
        <v>6</v>
      </c>
      <c r="B11" s="22" t="s">
        <v>25</v>
      </c>
      <c r="C11" s="42">
        <v>4982320.8</v>
      </c>
      <c r="D11" s="42">
        <v>24927278.699999999</v>
      </c>
      <c r="E11" s="50">
        <v>5574326.5999999996</v>
      </c>
      <c r="F11" s="55">
        <f t="shared" si="2"/>
        <v>22.362355181594694</v>
      </c>
      <c r="G11" s="17">
        <f t="shared" si="3"/>
        <v>111.88212930809271</v>
      </c>
    </row>
    <row r="12" spans="1:7" s="23" customFormat="1" ht="32.25" customHeight="1" x14ac:dyDescent="0.3">
      <c r="A12" s="21" t="s">
        <v>21</v>
      </c>
      <c r="B12" s="9" t="s">
        <v>22</v>
      </c>
      <c r="C12" s="41">
        <f>C13</f>
        <v>2483950</v>
      </c>
      <c r="D12" s="41">
        <f t="shared" ref="D12:E12" si="6">D13</f>
        <v>11724488</v>
      </c>
      <c r="E12" s="41">
        <f t="shared" si="6"/>
        <v>2205528</v>
      </c>
      <c r="F12" s="59">
        <f t="shared" si="2"/>
        <v>18.811294787456816</v>
      </c>
      <c r="G12" s="34">
        <f t="shared" si="3"/>
        <v>88.791159242335794</v>
      </c>
    </row>
    <row r="13" spans="1:7" ht="31.2" x14ac:dyDescent="0.3">
      <c r="A13" s="3" t="s">
        <v>23</v>
      </c>
      <c r="B13" s="22" t="s">
        <v>24</v>
      </c>
      <c r="C13" s="42">
        <f>SUM(C14:C15)</f>
        <v>2483950</v>
      </c>
      <c r="D13" s="42">
        <f t="shared" ref="D13:E13" si="7">SUM(D14:D15)</f>
        <v>11724488</v>
      </c>
      <c r="E13" s="42">
        <f t="shared" si="7"/>
        <v>2205528</v>
      </c>
      <c r="F13" s="55">
        <f t="shared" si="2"/>
        <v>18.811294787456816</v>
      </c>
      <c r="G13" s="17">
        <f t="shared" si="3"/>
        <v>88.791159242335794</v>
      </c>
    </row>
    <row r="14" spans="1:7" s="26" customFormat="1" ht="15.6" x14ac:dyDescent="0.3">
      <c r="A14" s="24" t="s">
        <v>26</v>
      </c>
      <c r="B14" s="25"/>
      <c r="C14" s="43">
        <v>1623875.7</v>
      </c>
      <c r="D14" s="43">
        <v>8277974.5999999996</v>
      </c>
      <c r="E14" s="51">
        <v>1349937.7</v>
      </c>
      <c r="F14" s="55">
        <f t="shared" si="2"/>
        <v>16.307584466374177</v>
      </c>
      <c r="G14" s="17">
        <f t="shared" si="3"/>
        <v>83.130605378231849</v>
      </c>
    </row>
    <row r="15" spans="1:7" s="26" customFormat="1" ht="15.6" x14ac:dyDescent="0.3">
      <c r="A15" s="24" t="s">
        <v>27</v>
      </c>
      <c r="B15" s="25"/>
      <c r="C15" s="43">
        <v>860074.3</v>
      </c>
      <c r="D15" s="43">
        <v>3446513.4</v>
      </c>
      <c r="E15" s="51">
        <v>855590.3</v>
      </c>
      <c r="F15" s="55">
        <f t="shared" si="2"/>
        <v>24.824807006408275</v>
      </c>
      <c r="G15" s="17">
        <f t="shared" si="3"/>
        <v>99.478649693404392</v>
      </c>
    </row>
    <row r="16" spans="1:7" s="27" customFormat="1" ht="15.6" x14ac:dyDescent="0.3">
      <c r="A16" s="21" t="s">
        <v>28</v>
      </c>
      <c r="B16" s="9" t="s">
        <v>29</v>
      </c>
      <c r="C16" s="41">
        <f>SUM(C17:C22)</f>
        <v>727913.1</v>
      </c>
      <c r="D16" s="41">
        <f t="shared" ref="D16:E16" si="8">SUM(D17:D22)</f>
        <v>3867139.4</v>
      </c>
      <c r="E16" s="41">
        <f t="shared" si="8"/>
        <v>814272</v>
      </c>
      <c r="F16" s="59">
        <f t="shared" si="2"/>
        <v>21.056184320637627</v>
      </c>
      <c r="G16" s="34">
        <f t="shared" si="3"/>
        <v>111.86390243560666</v>
      </c>
    </row>
    <row r="17" spans="1:12" s="26" customFormat="1" ht="15.6" x14ac:dyDescent="0.3">
      <c r="A17" s="3" t="s">
        <v>30</v>
      </c>
      <c r="B17" s="22" t="s">
        <v>31</v>
      </c>
      <c r="C17" s="42">
        <v>571608.1</v>
      </c>
      <c r="D17" s="42">
        <v>3238448.1</v>
      </c>
      <c r="E17" s="50">
        <v>653291.5</v>
      </c>
      <c r="F17" s="55">
        <f t="shared" si="2"/>
        <v>20.172980385265397</v>
      </c>
      <c r="G17" s="17">
        <f t="shared" si="3"/>
        <v>114.29010540613402</v>
      </c>
    </row>
    <row r="18" spans="1:12" s="26" customFormat="1" ht="17.25" customHeight="1" x14ac:dyDescent="0.3">
      <c r="A18" s="3" t="s">
        <v>32</v>
      </c>
      <c r="B18" s="22" t="s">
        <v>33</v>
      </c>
      <c r="C18" s="42">
        <v>138386.29999999999</v>
      </c>
      <c r="D18" s="42">
        <v>568209.69999999995</v>
      </c>
      <c r="E18" s="50">
        <v>139454.29999999999</v>
      </c>
      <c r="F18" s="55">
        <f t="shared" si="2"/>
        <v>24.542752438052361</v>
      </c>
      <c r="G18" s="17">
        <f t="shared" si="3"/>
        <v>100.77175269517286</v>
      </c>
    </row>
    <row r="19" spans="1:12" s="26" customFormat="1" ht="15.6" x14ac:dyDescent="0.3">
      <c r="A19" s="3" t="s">
        <v>34</v>
      </c>
      <c r="B19" s="22" t="s">
        <v>35</v>
      </c>
      <c r="C19" s="42">
        <v>2233.4</v>
      </c>
      <c r="D19" s="42">
        <v>9997.5</v>
      </c>
      <c r="E19" s="50">
        <v>2540.3000000000002</v>
      </c>
      <c r="F19" s="55">
        <f t="shared" si="2"/>
        <v>25.409352338084524</v>
      </c>
      <c r="G19" s="17">
        <f t="shared" si="3"/>
        <v>113.74138085430286</v>
      </c>
    </row>
    <row r="20" spans="1:12" s="26" customFormat="1" ht="15.6" x14ac:dyDescent="0.3">
      <c r="A20" s="3" t="s">
        <v>36</v>
      </c>
      <c r="B20" s="22" t="s">
        <v>37</v>
      </c>
      <c r="C20" s="42">
        <v>15384.8</v>
      </c>
      <c r="D20" s="42">
        <v>47404.6</v>
      </c>
      <c r="E20" s="50">
        <v>11026.7</v>
      </c>
      <c r="F20" s="55">
        <f t="shared" si="2"/>
        <v>23.260822789349557</v>
      </c>
      <c r="G20" s="17">
        <f t="shared" si="3"/>
        <v>71.672689927720882</v>
      </c>
    </row>
    <row r="21" spans="1:12" s="26" customFormat="1" ht="15.6" x14ac:dyDescent="0.3">
      <c r="A21" s="3" t="s">
        <v>38</v>
      </c>
      <c r="B21" s="22" t="s">
        <v>39</v>
      </c>
      <c r="C21" s="42">
        <v>0</v>
      </c>
      <c r="D21" s="42">
        <v>0</v>
      </c>
      <c r="E21" s="50">
        <v>0</v>
      </c>
      <c r="F21" s="55">
        <v>0</v>
      </c>
      <c r="G21" s="17">
        <v>0</v>
      </c>
    </row>
    <row r="22" spans="1:12" s="26" customFormat="1" ht="15.6" x14ac:dyDescent="0.3">
      <c r="A22" s="3" t="s">
        <v>61</v>
      </c>
      <c r="B22" s="22" t="s">
        <v>62</v>
      </c>
      <c r="C22" s="42">
        <v>300.5</v>
      </c>
      <c r="D22" s="42">
        <v>3079.5</v>
      </c>
      <c r="E22" s="50">
        <v>7959.2</v>
      </c>
      <c r="F22" s="55">
        <f t="shared" si="2"/>
        <v>258.45754180873519</v>
      </c>
      <c r="G22" s="17">
        <f t="shared" si="3"/>
        <v>2648.6522462562393</v>
      </c>
    </row>
    <row r="23" spans="1:12" s="27" customFormat="1" ht="15.6" x14ac:dyDescent="0.3">
      <c r="A23" s="21" t="s">
        <v>40</v>
      </c>
      <c r="B23" s="9" t="s">
        <v>41</v>
      </c>
      <c r="C23" s="41">
        <f>SUM(C24:C28)</f>
        <v>1139443.3999999999</v>
      </c>
      <c r="D23" s="41">
        <f t="shared" ref="D23:E23" si="9">SUM(D24:D28)</f>
        <v>7441280.3999999994</v>
      </c>
      <c r="E23" s="41">
        <f t="shared" si="9"/>
        <v>1332713.8999999999</v>
      </c>
      <c r="F23" s="59">
        <f t="shared" si="2"/>
        <v>17.909739028245731</v>
      </c>
      <c r="G23" s="34">
        <f t="shared" si="3"/>
        <v>116.96183417271978</v>
      </c>
    </row>
    <row r="24" spans="1:12" s="27" customFormat="1" ht="15.6" x14ac:dyDescent="0.3">
      <c r="A24" s="3" t="s">
        <v>56</v>
      </c>
      <c r="B24" s="6" t="s">
        <v>57</v>
      </c>
      <c r="C24" s="42">
        <v>12991.5</v>
      </c>
      <c r="D24" s="42">
        <v>210113.6</v>
      </c>
      <c r="E24" s="42">
        <v>20373.5</v>
      </c>
      <c r="F24" s="55">
        <f t="shared" si="2"/>
        <v>9.6964213644428536</v>
      </c>
      <c r="G24" s="17">
        <f t="shared" si="3"/>
        <v>156.82176807912867</v>
      </c>
    </row>
    <row r="25" spans="1:12" ht="15.6" x14ac:dyDescent="0.3">
      <c r="A25" s="3" t="s">
        <v>7</v>
      </c>
      <c r="B25" s="6" t="s">
        <v>42</v>
      </c>
      <c r="C25" s="42">
        <v>702260.2</v>
      </c>
      <c r="D25" s="42">
        <v>4875568.3</v>
      </c>
      <c r="E25" s="50">
        <v>889786</v>
      </c>
      <c r="F25" s="55">
        <f t="shared" si="2"/>
        <v>18.249893043237648</v>
      </c>
      <c r="G25" s="17">
        <f t="shared" si="3"/>
        <v>126.70317924894505</v>
      </c>
      <c r="L25" s="10"/>
    </row>
    <row r="26" spans="1:12" ht="15.6" x14ac:dyDescent="0.3">
      <c r="A26" s="3" t="s">
        <v>8</v>
      </c>
      <c r="B26" s="6" t="s">
        <v>43</v>
      </c>
      <c r="C26" s="42">
        <v>136760.6</v>
      </c>
      <c r="D26" s="42">
        <v>1045300</v>
      </c>
      <c r="E26" s="50">
        <v>160751</v>
      </c>
      <c r="F26" s="55">
        <f t="shared" si="2"/>
        <v>15.378455945661532</v>
      </c>
      <c r="G26" s="17">
        <f t="shared" si="3"/>
        <v>117.5418943760118</v>
      </c>
    </row>
    <row r="27" spans="1:12" ht="15.6" x14ac:dyDescent="0.3">
      <c r="A27" s="3" t="s">
        <v>54</v>
      </c>
      <c r="B27" s="6" t="s">
        <v>44</v>
      </c>
      <c r="C27" s="42">
        <v>695</v>
      </c>
      <c r="D27" s="42">
        <v>0</v>
      </c>
      <c r="E27" s="50">
        <v>-19</v>
      </c>
      <c r="F27" s="55">
        <v>0</v>
      </c>
      <c r="G27" s="17">
        <f t="shared" si="3"/>
        <v>-2.7338129496402876</v>
      </c>
    </row>
    <row r="28" spans="1:12" ht="15.6" x14ac:dyDescent="0.3">
      <c r="A28" s="3" t="s">
        <v>58</v>
      </c>
      <c r="B28" s="6" t="s">
        <v>59</v>
      </c>
      <c r="C28" s="42">
        <v>286736.09999999998</v>
      </c>
      <c r="D28" s="42">
        <v>1310298.5</v>
      </c>
      <c r="E28" s="50">
        <v>261822.4</v>
      </c>
      <c r="F28" s="55">
        <f t="shared" si="2"/>
        <v>19.981889622860745</v>
      </c>
      <c r="G28" s="17">
        <f t="shared" si="3"/>
        <v>91.311278907678528</v>
      </c>
    </row>
    <row r="29" spans="1:12" ht="31.2" x14ac:dyDescent="0.3">
      <c r="A29" s="21" t="s">
        <v>63</v>
      </c>
      <c r="B29" s="62" t="s">
        <v>64</v>
      </c>
      <c r="C29" s="41">
        <f>SUM(C30:C31)</f>
        <v>25884.2</v>
      </c>
      <c r="D29" s="41">
        <f t="shared" ref="D29:E29" si="10">SUM(D30:D31)</f>
        <v>128340</v>
      </c>
      <c r="E29" s="41">
        <f t="shared" si="10"/>
        <v>22965.8</v>
      </c>
      <c r="F29" s="59">
        <f t="shared" si="2"/>
        <v>17.894498987065607</v>
      </c>
      <c r="G29" s="34">
        <f t="shared" si="3"/>
        <v>88.725168249356742</v>
      </c>
    </row>
    <row r="30" spans="1:12" ht="15.6" x14ac:dyDescent="0.3">
      <c r="A30" s="3" t="s">
        <v>65</v>
      </c>
      <c r="B30" s="4" t="s">
        <v>66</v>
      </c>
      <c r="C30" s="42">
        <v>25878</v>
      </c>
      <c r="D30" s="42">
        <v>127130</v>
      </c>
      <c r="E30" s="50">
        <v>22959.8</v>
      </c>
      <c r="F30" s="55">
        <f t="shared" si="2"/>
        <v>18.060095964760482</v>
      </c>
      <c r="G30" s="17">
        <f t="shared" si="3"/>
        <v>88.723239817605688</v>
      </c>
    </row>
    <row r="31" spans="1:12" ht="31.2" x14ac:dyDescent="0.3">
      <c r="A31" s="3" t="s">
        <v>67</v>
      </c>
      <c r="B31" s="4" t="s">
        <v>68</v>
      </c>
      <c r="C31" s="42">
        <v>6.2</v>
      </c>
      <c r="D31" s="42">
        <v>1210</v>
      </c>
      <c r="E31" s="50">
        <v>6</v>
      </c>
      <c r="F31" s="55">
        <f t="shared" si="2"/>
        <v>0.49586776859504134</v>
      </c>
      <c r="G31" s="17">
        <f t="shared" si="3"/>
        <v>96.774193548387089</v>
      </c>
    </row>
    <row r="32" spans="1:12" s="23" customFormat="1" ht="15.6" x14ac:dyDescent="0.3">
      <c r="A32" s="21" t="s">
        <v>45</v>
      </c>
      <c r="B32" s="28"/>
      <c r="C32" s="41">
        <v>81784.7</v>
      </c>
      <c r="D32" s="41">
        <v>351403.6</v>
      </c>
      <c r="E32" s="52">
        <v>84331.199999999997</v>
      </c>
      <c r="F32" s="59">
        <f t="shared" si="2"/>
        <v>23.998388178151846</v>
      </c>
      <c r="G32" s="34">
        <f t="shared" si="3"/>
        <v>103.11366306900925</v>
      </c>
    </row>
    <row r="33" spans="1:7" s="31" customFormat="1" ht="16.2" thickBot="1" x14ac:dyDescent="0.35">
      <c r="A33" s="29" t="s">
        <v>9</v>
      </c>
      <c r="B33" s="30"/>
      <c r="C33" s="44">
        <v>569265.80000000005</v>
      </c>
      <c r="D33" s="44">
        <v>2566840.2999999998</v>
      </c>
      <c r="E33" s="53">
        <v>572618.1</v>
      </c>
      <c r="F33" s="60">
        <f t="shared" si="2"/>
        <v>22.308286962768975</v>
      </c>
      <c r="G33" s="58">
        <f t="shared" si="3"/>
        <v>100.58888132749235</v>
      </c>
    </row>
    <row r="34" spans="1:7" ht="17.25" customHeight="1" x14ac:dyDescent="0.3">
      <c r="A34" s="15" t="s">
        <v>10</v>
      </c>
      <c r="B34" s="16" t="s">
        <v>46</v>
      </c>
      <c r="C34" s="54">
        <v>1027243.5</v>
      </c>
      <c r="D34" s="45">
        <v>15607820.699999999</v>
      </c>
      <c r="E34" s="54">
        <v>2242147.2999999998</v>
      </c>
      <c r="F34" s="54">
        <f t="shared" si="2"/>
        <v>14.3655372719652</v>
      </c>
      <c r="G34" s="18">
        <f t="shared" si="3"/>
        <v>218.26833657258479</v>
      </c>
    </row>
    <row r="35" spans="1:7" s="31" customFormat="1" ht="32.25" customHeight="1" x14ac:dyDescent="0.3">
      <c r="A35" s="32" t="s">
        <v>11</v>
      </c>
      <c r="B35" s="33" t="s">
        <v>47</v>
      </c>
      <c r="C35" s="46">
        <f>SUM(C36:C39)</f>
        <v>966642.2</v>
      </c>
      <c r="D35" s="46">
        <f>SUM(D36:D39)</f>
        <v>14950774.300000001</v>
      </c>
      <c r="E35" s="46">
        <f t="shared" ref="E35" si="11">SUM(E36:E39)</f>
        <v>3834202.9000000004</v>
      </c>
      <c r="F35" s="59">
        <f t="shared" si="2"/>
        <v>25.645513891544734</v>
      </c>
      <c r="G35" s="34">
        <f t="shared" si="3"/>
        <v>396.65171870212168</v>
      </c>
    </row>
    <row r="36" spans="1:7" ht="18.75" customHeight="1" x14ac:dyDescent="0.3">
      <c r="A36" s="11" t="s">
        <v>48</v>
      </c>
      <c r="B36" s="12" t="s">
        <v>49</v>
      </c>
      <c r="C36" s="55">
        <v>0</v>
      </c>
      <c r="D36" s="47">
        <v>2000</v>
      </c>
      <c r="E36" s="55">
        <v>371000</v>
      </c>
      <c r="F36" s="55">
        <f t="shared" si="2"/>
        <v>18550</v>
      </c>
      <c r="G36" s="17">
        <v>0</v>
      </c>
    </row>
    <row r="37" spans="1:7" ht="30" customHeight="1" x14ac:dyDescent="0.3">
      <c r="A37" s="11" t="s">
        <v>12</v>
      </c>
      <c r="B37" s="12" t="s">
        <v>50</v>
      </c>
      <c r="C37" s="55">
        <v>100137.1</v>
      </c>
      <c r="D37" s="47">
        <v>7500537.5</v>
      </c>
      <c r="E37" s="55">
        <v>275725.8</v>
      </c>
      <c r="F37" s="55">
        <f t="shared" si="2"/>
        <v>3.6760805475607583</v>
      </c>
      <c r="G37" s="17">
        <f t="shared" si="3"/>
        <v>275.34829748414921</v>
      </c>
    </row>
    <row r="38" spans="1:7" ht="15.75" customHeight="1" x14ac:dyDescent="0.3">
      <c r="A38" s="11" t="s">
        <v>51</v>
      </c>
      <c r="B38" s="12" t="s">
        <v>52</v>
      </c>
      <c r="C38" s="55">
        <v>666705.69999999995</v>
      </c>
      <c r="D38" s="47">
        <v>3643288.5</v>
      </c>
      <c r="E38" s="55">
        <v>768622.9</v>
      </c>
      <c r="F38" s="55">
        <f t="shared" si="2"/>
        <v>21.096954029306218</v>
      </c>
      <c r="G38" s="17">
        <f t="shared" si="3"/>
        <v>115.28668496459534</v>
      </c>
    </row>
    <row r="39" spans="1:7" ht="16.2" thickBot="1" x14ac:dyDescent="0.35">
      <c r="A39" s="35" t="s">
        <v>13</v>
      </c>
      <c r="B39" s="36" t="s">
        <v>53</v>
      </c>
      <c r="C39" s="56">
        <v>199799.4</v>
      </c>
      <c r="D39" s="48">
        <v>3804948.3</v>
      </c>
      <c r="E39" s="56">
        <v>2418854.2000000002</v>
      </c>
      <c r="F39" s="56">
        <f t="shared" si="2"/>
        <v>63.571276382388696</v>
      </c>
      <c r="G39" s="19">
        <f t="shared" si="3"/>
        <v>1210.6413732974174</v>
      </c>
    </row>
    <row r="40" spans="1:7" x14ac:dyDescent="0.25">
      <c r="E40" s="7"/>
      <c r="F40" s="7"/>
      <c r="G40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korotich AA.</cp:lastModifiedBy>
  <cp:lastPrinted>2020-06-25T14:13:10Z</cp:lastPrinted>
  <dcterms:created xsi:type="dcterms:W3CDTF">2016-06-14T14:48:33Z</dcterms:created>
  <dcterms:modified xsi:type="dcterms:W3CDTF">2020-06-26T05:43:32Z</dcterms:modified>
</cp:coreProperties>
</file>